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60"/>
  </bookViews>
  <sheets>
    <sheet name="一号楼七楼" sheetId="6" r:id="rId1"/>
  </sheets>
  <definedNames>
    <definedName name="_xlnm._FilterDatabase" localSheetId="0" hidden="1">一号楼七楼!$A$3:$CF$23</definedName>
    <definedName name="_xlnm.Print_Titles" localSheetId="0">一号楼七楼!$1:$3</definedName>
    <definedName name="_xlnm.Print_Area" localSheetId="0">一号楼七楼!$A$1:$K$23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72" name="ID_BD5C944CCE06481D80BD41A9D9A52CB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263650" y="1087120"/>
          <a:ext cx="1587500" cy="107378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73" name="ID_7BD26B714A8440EFBE3658082F9C451C" descr="1795570d81af37bd734114d8db0f0ab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397000" y="2697480"/>
          <a:ext cx="1494155" cy="2211705"/>
        </a:xfrm>
        <a:prstGeom prst="rect">
          <a:avLst/>
        </a:prstGeom>
      </xdr:spPr>
    </xdr:pic>
  </etc:cellImage>
  <etc:cellImage>
    <xdr:pic>
      <xdr:nvPicPr>
        <xdr:cNvPr id="74" name="ID_86B3496AED2E47DBB5CA5BD5F988BAE1"/>
        <xdr:cNvPicPr>
          <a:picLocks noChangeAspect="1"/>
        </xdr:cNvPicPr>
      </xdr:nvPicPr>
      <xdr:blipFill>
        <a:blip r:embed="rId4" cstate="print"/>
        <a:stretch>
          <a:fillRect/>
        </a:stretch>
      </xdr:blipFill>
      <xdr:spPr>
        <a:xfrm>
          <a:off x="1435100" y="4620260"/>
          <a:ext cx="1146175" cy="1718945"/>
        </a:xfrm>
        <a:prstGeom prst="rect">
          <a:avLst/>
        </a:prstGeom>
      </xdr:spPr>
    </xdr:pic>
  </etc:cellImage>
  <etc:cellImage>
    <xdr:pic>
      <xdr:nvPicPr>
        <xdr:cNvPr id="75" name="ID_91A1D60CD0624F56A07588BD0F9EB6E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1279525" y="5984875"/>
          <a:ext cx="1428115" cy="189166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76" name="ID_A128748953D4424796884494D0006A1C"/>
        <xdr:cNvPicPr>
          <a:picLocks noChangeAspect="1"/>
        </xdr:cNvPicPr>
      </xdr:nvPicPr>
      <xdr:blipFill>
        <a:blip r:embed="rId6" r:link="rId2"/>
        <a:stretch>
          <a:fillRect/>
        </a:stretch>
      </xdr:blipFill>
      <xdr:spPr>
        <a:xfrm>
          <a:off x="1320165" y="8348980"/>
          <a:ext cx="2162175" cy="140525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77" name="ID_FE290FD8C82149809962A96F07DC1B3B"/>
        <xdr:cNvPicPr>
          <a:picLocks noChangeAspect="1"/>
        </xdr:cNvPicPr>
      </xdr:nvPicPr>
      <xdr:blipFill>
        <a:blip r:embed="rId6" r:link="rId2"/>
        <a:stretch>
          <a:fillRect/>
        </a:stretch>
      </xdr:blipFill>
      <xdr:spPr>
        <a:xfrm>
          <a:off x="1400810" y="9815830"/>
          <a:ext cx="2125980" cy="138176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78" name="ID_C43A3937ABDF45048DC6AFD62F32E911"/>
        <xdr:cNvPicPr>
          <a:picLocks noChangeAspect="1"/>
        </xdr:cNvPicPr>
      </xdr:nvPicPr>
      <xdr:blipFill>
        <a:blip r:embed="rId7" cstate="print"/>
        <a:stretch>
          <a:fillRect/>
        </a:stretch>
      </xdr:blipFill>
      <xdr:spPr>
        <a:xfrm>
          <a:off x="1397635" y="11026775"/>
          <a:ext cx="3071495" cy="1344295"/>
        </a:xfrm>
        <a:prstGeom prst="rect">
          <a:avLst/>
        </a:prstGeom>
      </xdr:spPr>
    </xdr:pic>
  </etc:cellImage>
  <etc:cellImage>
    <xdr:pic>
      <xdr:nvPicPr>
        <xdr:cNvPr id="79" name="ID_884B788F00394DFDBF7966389EEB3670"/>
        <xdr:cNvPicPr>
          <a:picLocks noChangeAspect="1"/>
        </xdr:cNvPicPr>
      </xdr:nvPicPr>
      <xdr:blipFill>
        <a:blip r:embed="rId8" cstate="print"/>
        <a:stretch>
          <a:fillRect/>
        </a:stretch>
      </xdr:blipFill>
      <xdr:spPr>
        <a:xfrm>
          <a:off x="1360805" y="12150725"/>
          <a:ext cx="1261745" cy="1177925"/>
        </a:xfrm>
        <a:prstGeom prst="rect">
          <a:avLst/>
        </a:prstGeom>
      </xdr:spPr>
    </xdr:pic>
  </etc:cellImage>
  <etc:cellImage>
    <xdr:pic>
      <xdr:nvPicPr>
        <xdr:cNvPr id="80" name="ID_B36C2232E5D54591B13ED9D4552FE396"/>
        <xdr:cNvPicPr>
          <a:picLocks noChangeAspect="1"/>
        </xdr:cNvPicPr>
      </xdr:nvPicPr>
      <xdr:blipFill>
        <a:blip r:embed="rId9" cstate="print"/>
        <a:stretch>
          <a:fillRect/>
        </a:stretch>
      </xdr:blipFill>
      <xdr:spPr>
        <a:xfrm>
          <a:off x="1354455" y="13625830"/>
          <a:ext cx="1161415" cy="2856865"/>
        </a:xfrm>
        <a:prstGeom prst="rect">
          <a:avLst/>
        </a:prstGeom>
      </xdr:spPr>
    </xdr:pic>
  </etc:cellImage>
  <etc:cellImage>
    <xdr:pic>
      <xdr:nvPicPr>
        <xdr:cNvPr id="81" name="ID_80D778AB1EC140358032A19F91AD7982"/>
        <xdr:cNvPicPr>
          <a:picLocks noChangeAspect="1"/>
        </xdr:cNvPicPr>
      </xdr:nvPicPr>
      <xdr:blipFill>
        <a:blip r:embed="rId10" r:link="rId2"/>
        <a:stretch>
          <a:fillRect/>
        </a:stretch>
      </xdr:blipFill>
      <xdr:spPr>
        <a:xfrm>
          <a:off x="1270000" y="16812895"/>
          <a:ext cx="1656715" cy="115760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83" name="ID_4CD56FA96D7140C586492EE9680FC05E"/>
        <xdr:cNvPicPr>
          <a:picLocks noChangeAspect="1"/>
        </xdr:cNvPicPr>
      </xdr:nvPicPr>
      <xdr:blipFill>
        <a:blip r:embed="rId11" r:link="rId2"/>
        <a:stretch>
          <a:fillRect/>
        </a:stretch>
      </xdr:blipFill>
      <xdr:spPr>
        <a:xfrm>
          <a:off x="1404620" y="19142075"/>
          <a:ext cx="1362710" cy="185166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84" name="ID_D13B7F9794174016A3187D51782A3535"/>
        <xdr:cNvPicPr>
          <a:picLocks noChangeAspect="1"/>
        </xdr:cNvPicPr>
      </xdr:nvPicPr>
      <xdr:blipFill>
        <a:blip r:embed="rId12" cstate="print"/>
        <a:stretch>
          <a:fillRect/>
        </a:stretch>
      </xdr:blipFill>
      <xdr:spPr>
        <a:xfrm>
          <a:off x="1446530" y="21290280"/>
          <a:ext cx="1179830" cy="1628775"/>
        </a:xfrm>
        <a:prstGeom prst="rect">
          <a:avLst/>
        </a:prstGeom>
      </xdr:spPr>
    </xdr:pic>
  </etc:cellImage>
  <etc:cellImage>
    <xdr:pic>
      <xdr:nvPicPr>
        <xdr:cNvPr id="85" name="ID_7DEBA7D472984B1DB55FB09C68161D45"/>
        <xdr:cNvPicPr>
          <a:picLocks noChangeAspect="1"/>
        </xdr:cNvPicPr>
      </xdr:nvPicPr>
      <xdr:blipFill>
        <a:blip r:embed="rId9" cstate="print"/>
        <a:stretch>
          <a:fillRect/>
        </a:stretch>
      </xdr:blipFill>
      <xdr:spPr>
        <a:xfrm>
          <a:off x="1529715" y="23109555"/>
          <a:ext cx="1072515" cy="2639060"/>
        </a:xfrm>
        <a:prstGeom prst="rect">
          <a:avLst/>
        </a:prstGeom>
      </xdr:spPr>
    </xdr:pic>
  </etc:cellImage>
  <etc:cellImage>
    <xdr:pic>
      <xdr:nvPicPr>
        <xdr:cNvPr id="87" name="ID_2F3A92AEA94F43F4A0ED3B68C8A48A23"/>
        <xdr:cNvPicPr>
          <a:picLocks noChangeAspect="1"/>
        </xdr:cNvPicPr>
      </xdr:nvPicPr>
      <xdr:blipFill>
        <a:blip r:embed="rId13" cstate="print"/>
        <a:stretch>
          <a:fillRect/>
        </a:stretch>
      </xdr:blipFill>
      <xdr:spPr>
        <a:xfrm>
          <a:off x="1445260" y="27045285"/>
          <a:ext cx="1074420" cy="1575435"/>
        </a:xfrm>
        <a:prstGeom prst="rect">
          <a:avLst/>
        </a:prstGeom>
      </xdr:spPr>
    </xdr:pic>
  </etc:cellImage>
  <etc:cellImage>
    <xdr:pic>
      <xdr:nvPicPr>
        <xdr:cNvPr id="88" name="ID_FB0D7BE8D1EF4884BDEF24B26C282B25"/>
        <xdr:cNvPicPr>
          <a:picLocks noChangeAspect="1"/>
        </xdr:cNvPicPr>
      </xdr:nvPicPr>
      <xdr:blipFill>
        <a:blip r:embed="rId14" cstate="print"/>
        <a:stretch>
          <a:fillRect/>
        </a:stretch>
      </xdr:blipFill>
      <xdr:spPr>
        <a:xfrm>
          <a:off x="1369695" y="28872815"/>
          <a:ext cx="1816735" cy="790575"/>
        </a:xfrm>
        <a:prstGeom prst="rect">
          <a:avLst/>
        </a:prstGeom>
      </xdr:spPr>
    </xdr:pic>
  </etc:cellImage>
  <etc:cellImage>
    <xdr:pic>
      <xdr:nvPicPr>
        <xdr:cNvPr id="89" name="ID_E0F03446C36F4A9FA7BEBB907A025A3A"/>
        <xdr:cNvPicPr>
          <a:picLocks noChangeAspect="1"/>
        </xdr:cNvPicPr>
      </xdr:nvPicPr>
      <xdr:blipFill>
        <a:blip r:embed="rId15" cstate="print"/>
        <a:stretch>
          <a:fillRect/>
        </a:stretch>
      </xdr:blipFill>
      <xdr:spPr>
        <a:xfrm>
          <a:off x="1474470" y="30254575"/>
          <a:ext cx="1130300" cy="1510665"/>
        </a:xfrm>
        <a:prstGeom prst="rect">
          <a:avLst/>
        </a:prstGeom>
      </xdr:spPr>
    </xdr:pic>
  </etc:cellImage>
  <etc:cellImage>
    <xdr:pic>
      <xdr:nvPicPr>
        <xdr:cNvPr id="90" name="ID_0ADC46F2089044B39466760D3E3B466C"/>
        <xdr:cNvPicPr>
          <a:picLocks noChangeAspect="1"/>
        </xdr:cNvPicPr>
      </xdr:nvPicPr>
      <xdr:blipFill>
        <a:blip r:embed="rId16" cstate="print"/>
        <a:stretch>
          <a:fillRect/>
        </a:stretch>
      </xdr:blipFill>
      <xdr:spPr>
        <a:xfrm>
          <a:off x="1336675" y="31722060"/>
          <a:ext cx="2395855" cy="1327785"/>
        </a:xfrm>
        <a:prstGeom prst="rect">
          <a:avLst/>
        </a:prstGeom>
      </xdr:spPr>
    </xdr:pic>
  </etc:cellImage>
  <etc:cellImage>
    <xdr:pic>
      <xdr:nvPicPr>
        <xdr:cNvPr id="107" name="ID_ADEEA0CF51844E1796C6BD17F0A0DF3D"/>
        <xdr:cNvPicPr>
          <a:picLocks noChangeAspect="1"/>
        </xdr:cNvPicPr>
      </xdr:nvPicPr>
      <xdr:blipFill>
        <a:blip r:embed="rId17" cstate="print"/>
        <a:stretch>
          <a:fillRect/>
        </a:stretch>
      </xdr:blipFill>
      <xdr:spPr>
        <a:xfrm>
          <a:off x="1235075" y="25294590"/>
          <a:ext cx="1152525" cy="1190625"/>
        </a:xfrm>
        <a:prstGeom prst="rect">
          <a:avLst/>
        </a:prstGeom>
      </xdr:spPr>
    </xdr:pic>
  </etc:cellImage>
</etc:cellImages>
</file>

<file path=xl/sharedStrings.xml><?xml version="1.0" encoding="utf-8"?>
<sst xmlns="http://schemas.openxmlformats.org/spreadsheetml/2006/main" count="144" uniqueCount="89">
  <si>
    <t>一号楼七楼家具清单</t>
  </si>
  <si>
    <t>序号</t>
  </si>
  <si>
    <t>楼栋楼层</t>
  </si>
  <si>
    <t>位置</t>
  </si>
  <si>
    <t>名称</t>
  </si>
  <si>
    <t>图片</t>
  </si>
  <si>
    <t>规格</t>
  </si>
  <si>
    <t>材质</t>
  </si>
  <si>
    <t>数量</t>
  </si>
  <si>
    <t>单位</t>
  </si>
  <si>
    <t>预算金额（元）</t>
  </si>
  <si>
    <t>单价</t>
  </si>
  <si>
    <t>合价</t>
  </si>
  <si>
    <t>1</t>
  </si>
  <si>
    <t>一号楼七楼</t>
  </si>
  <si>
    <t>小计</t>
  </si>
  <si>
    <t>1.1</t>
  </si>
  <si>
    <t>领导办公室</t>
  </si>
  <si>
    <t>班台</t>
  </si>
  <si>
    <t>1800*1600*750</t>
  </si>
  <si>
    <t>1、板材：采用优质E1级浸渍胶膜纸饰面刨花板，经防潮、防虫、防腐处理，抗弯力强，不易变形；
2、封边条:采用优质PVC封边条，经全自动封边机热压与板材粘连无丝无缝，在不同地区气温、湿度的变化中不受影响，能长期不变形、不开裂；
3、五金：采用优质缓冲较链，紧密拼接，牢固，间隙细小且均匀，平整无毛刺；
4、钢架：采用下沉式铝合金架，不起边，不脱层，结构结实耐用，搬动不松脱。厚度2.5mm。</t>
  </si>
  <si>
    <t>张</t>
  </si>
  <si>
    <t>1.2</t>
  </si>
  <si>
    <t>班椅</t>
  </si>
  <si>
    <t>常规</t>
  </si>
  <si>
    <t>1、面料：采用头层彩色牛皮；符合GB 16799《家用皮革》或GB 20400《皮革和皮毛 有害物质限量》标准要求，游离甲醛含量检测结果判定合格；
2、海绵：采用优质高密度海绵，符合GB/T 10802-2006《通用软质聚醚型聚氨酯泡沫塑料》，75%压缩永久变形、回弹率、拉伸强度、伸长率、撕裂强度等检测符合标准要求,无刺激气味，无黄芯，无裂缝，符合人体工程学原理；
3、气压棒：采用优质气压棒。符合 GB/T 29525- -2013.座椅升降气弹簧技术条件、QB/T 3826-1999 轻工产品金属镀层和化学处理层的耐腐蚀试验方法中性盐雾试验(NSS) 法》检测，耐腐蚀长期使用不褪色；
4、五星脚：采用优质铝合金五星脚，符合GB 28481-2012《塑料家具中有害物质限量》检测、 QB/T 2280-2016(2017) 办公家具 办公椅检测，有害物质含量检测结果判定合格 。底座静载荷 7560N，1分钟2 次，底座结构完整性无破坏。 脚轮：采用优质万向轮，不伤地板，滑动不留痕，不容易掉色，并增加胶圈防止噪音，经过10万次的滚动测试，符合QB/T 2280-2016《办公家具 办公椅》标准要求，脚轮往复磨损及底座静载荷检测结果符合要求。</t>
  </si>
  <si>
    <t>把</t>
  </si>
  <si>
    <t>1.3</t>
  </si>
  <si>
    <t>班前椅</t>
  </si>
  <si>
    <t>1、椅背：采用优质网布，符合GB 18401-2010《国家纺织产品基本安全技术规范》标准，甲醛含量（mg/kg）检测结果判定合格，经防虫、防腐、分层、鞣制等数十道专业工序处理，耐磨性强、透气性好；
2、椅座：座面采用优质布料，符合GB 18401-2010《国家纺织产品基本安全技术规范》标准，甲醛含量（mg/kg）检测结果判定合格，经防虫、防腐、分层、鞣制等数十道专业工序处理，耐磨性强、透气性好；
3、海绵：采用优质高密度海绵，符合GB/T 10802-2006《通用软质聚醚型聚氨酯泡沫塑料》，75%压缩永久变形、回弹率、拉伸强度、伸长率、撕裂强度等检测符合标准要求,无刺激气味，无黄芯，无裂缝，符合人体工程学原理；
4、椅架：钢制弓形椅架；管材壁厚≥1.5mm。</t>
  </si>
  <si>
    <t>1.4</t>
  </si>
  <si>
    <t>文件柜</t>
  </si>
  <si>
    <t>800*400*2000</t>
  </si>
  <si>
    <t>1、基材：采用E1级绿色环保三聚氰胺板，符合GB/T　15102-2017《浸渍胶膜纸饰面纤维板和刨花板》标准要求，甲醛释放量检测合格，耐磨、 防火、易清洁；
2、封边：采用2MM厚PVC全自动机械热压封边。符合QB/T 4463-2013《家具用封边条术要求》标准,甲醛释放量检测合格mg/L；                                                                                                             
3、乳白胶：采用环保乳白胶，  符合GB　18583-2008《室内装饰装修材料 胶粘剂中有害物质限量》要求，游离甲醛检测合格，总挥发性有机物检测合格； 
4、柜门板：采用15mm厚度的环保E1级三聚氰胺饰面板制作，中密度纤维板基材，采用高新技术一次模压注塑成型，四周一次成型注塑封边无接头，自带拉手设计，明锁暗挂；
5、五金配件：采用优质五金配件，铰链符合QB/T 2189-2013《家具五金杯状暗饺链》标准要求，垂直静载荷符合要求，水平静载荷符合要求，耐腐蚀符合要求，表面经镀铬处理，承重力≥45kg；开合次数≥100000次，非焊接方式将门铰和柜体及柜门固定，防腐蚀，开合时无噪音。</t>
  </si>
  <si>
    <t>个</t>
  </si>
  <si>
    <t>1.5</t>
  </si>
  <si>
    <t>沙发</t>
  </si>
  <si>
    <t>三人位</t>
  </si>
  <si>
    <t>1、面料：采用头层彩色牛皮；符合GB 16799《家用皮革》或GB 20400《皮革和皮毛 有害物质限量》标准要求，游离甲醛含量检测结果判定合格；
2、海绵：采用优质高密度海绵，符合GB/T 10802-2006《通用软质聚醚型聚氨酯泡沫塑料》，75%压缩永久变形、回弹率、拉伸强度、伸长率、撕裂强度等检测符合标准要求,无刺激气味，无黄芯，无裂缝，符合人体工程学原理；
3、弹簧：采用优质沙发蛇形弹簧；
4、框架：优质实木框架，并经过烘干、防潮、防虫、防腐处理。 永不变形黑色喷砂钢脚架。</t>
  </si>
  <si>
    <t>1.6</t>
  </si>
  <si>
    <t>茶几</t>
  </si>
  <si>
    <t>1200*600*450</t>
  </si>
  <si>
    <t>1、台面基材：采用E1级绿色环保三聚氰胺板，符合GB/T　15102-2017《浸渍胶膜纸饰面纤维板和刨花板》标准要求，甲醛释放量检测合格，耐磨、 防火、易清洁；
2、封边：采用2MM厚PVC全自动机械热压封边。符合QB/T 4463-2013《家具用封边条术要求》标准,甲醛释放量检测合格mg/L；                                                                                                             
3、乳白胶：采用环保乳白胶，  符合GB　18583-2008《室内装饰装修材料 胶粘剂中有害物质限量》要求，游离甲醛检测合格，总挥发性有机物检测合格；
4、铝合金磨砂喷涂脚架厚度≥2.0mm。</t>
  </si>
  <si>
    <t>1.7</t>
  </si>
  <si>
    <t>会议室</t>
  </si>
  <si>
    <t>会议桌</t>
  </si>
  <si>
    <t>4500*1400*750</t>
  </si>
  <si>
    <t>1、板材：采用优质E1级浸渍胶膜纸饰面刨花板，经防潮、防虫、防腐处理，抗弯力强，不易变形；
2、封边条:采用优质PVC封边条，经全自动封边机热压与板材粘连无丝无缝，在不同地区气温、湿度的变化中不受影响，能长期不变形、不开裂；
3、五金：采用优质缓冲较链，紧密拼接，牢固，间隙细小且均匀，平整无毛刺；
 4、钢架：采用下沉式铝合金架，台面板嵌入框架内，不起边，不脱层，结构结实耐用，搬动不松脱。厚度2.5mm。</t>
  </si>
  <si>
    <t>1.8</t>
  </si>
  <si>
    <t>会议椅</t>
  </si>
  <si>
    <t>1、面料：采用头层彩色牛皮；符合GB 16799《家用皮革》或GB 20400《皮革和皮毛 有害物质限量》标准要求，游离甲醛含量检测结果判定合格；
2、海绵：采用优质高密度海绵，符合GB/T 10802-2006《通用软质聚醚型聚氨酯泡沫塑料》，75%压缩永久变形、回弹率、拉伸强度、伸长率、撕裂强度等检测符合标准要求,无刺激气味，无黄芯，无裂缝，符合人体工程学原理；                                     3、椅架：钢制弓形椅架；管材壁厚≥1.5mm；                                       4、扶手：高强度工程塑料一次成型牛皮敷面。</t>
  </si>
  <si>
    <t>1.9</t>
  </si>
  <si>
    <t>资料柜</t>
  </si>
  <si>
    <t>1.10</t>
  </si>
  <si>
    <t>办公室1、2、3、4、开敞办公区</t>
  </si>
  <si>
    <t>办公桌</t>
  </si>
  <si>
    <t>1600*600*750/1100</t>
  </si>
  <si>
    <t>1、基材：采用E1级绿色环保三聚氰胺板，符合GB/T　15102-2017《浸渍胶膜纸饰面纤维板和刨花板》标准要求，甲醛释放量检测合格，耐磨、 防火、易清洁；
2、封边：采用2MM厚PVC全自动机械热压封边。符合QB/T 4463-2013《家具用封边条术要求》标准,甲醛释放量检测合格mg/L；                                                                                                        
3、乳白胶：采用环保乳白胶，  符合GB　18583-2008《室内装饰装修材料 胶粘剂中有害物质限量》要求，甲醛释放量检测合格，总挥发性有机物检测合格 ；                 
4、五金配件：采用优质五金配件，铰链符合QB/T 2189-2013《家具五金杯状暗饺链》标准要求，垂直静载荷符合要求，水平静载荷符合要求，耐腐蚀符合要求，表面经镀铬处理，承重力≥45kg；开合次数≥100000次，非焊接方式将门铰和柜体及柜门固定，防腐蚀，开合时无噪音；
5、采用下沉式铝合金架，台面板嵌入框架内，台面板与四周钢架齐平，不起边，不脱层，结构结实耐用，搬动不松脱；
6、立柱、横梁、接头采用铝合金一次成型管，管材形状美观大方厚度≥1.6mm；
7、屏风：采用桌上布面屏风。刨花板+挂物槽镶嵌铝合金槽结构，厚度≥1.2mm；
8、结构：办公桌+主机柜+桌面屏风+储物柜。</t>
  </si>
  <si>
    <t>位</t>
  </si>
  <si>
    <t>1.11</t>
  </si>
  <si>
    <t>办公椅</t>
  </si>
  <si>
    <t>1、椅背：采用优质网布，符合GB 18401-2010《国家纺织产品基本安全技术规范》标准，甲醛含量（mg/kg）检测结果判定合格，经防虫、防腐、分层、鞣制等数十道专业工序处理，耐磨性强、透气性好；
2、椅座：座面采用优质布料，符合GB 18401-2010《国家纺织产品基本安全技术规范》标准，甲醛含量（mg/kg）检测结果判定合格，经防虫、防腐、分层、鞣制等数十道专业工序处理，耐磨性强、透气性好；
3、海绵：采用优质海绵，符合GB/T 10802-2006《通用软质聚醚型聚氨酯泡沫塑料》，75%压缩永久变形、回弹率、拉伸强度、伸长率、撕裂强度等检测符合标准要求,无刺激气味，无黄芯，无裂缝，符合人体工程学原理；
4、扶手：固定黑色扶手；
5、底盘：中班蝴蝶底盘，初始状态可锁定，无极逍遥底盘；
6、气杆：优质三级汽杆；
7、椅脚：340MM黑色尼龙脚，φ60MM黑色尼龙轮。</t>
  </si>
  <si>
    <t>1.12</t>
  </si>
  <si>
    <t>地柜</t>
  </si>
  <si>
    <t>800*400*1100</t>
  </si>
  <si>
    <t>1.13</t>
  </si>
  <si>
    <t>1.14</t>
  </si>
  <si>
    <t>洽谈室</t>
  </si>
  <si>
    <t>洽谈桌</t>
  </si>
  <si>
    <t>直径800*750</t>
  </si>
  <si>
    <t xml:space="preserve">1、基材：采用E1级绿色环保三聚氰胺板，符合GB/T　15102-2017《浸渍胶膜纸饰面纤维板和刨花板》标准要求，甲醛释放量检测合格，耐磨、 防火、易清洁；
2、封边：采用2MM厚PVC全自动机械热压封边。符合QB/T 4463-2013《家具用封边条术要求》标准,甲醛释放量检测合格mg/L；                                                                                                           
3、乳白胶：采用环保乳白胶，  符合GB　18583-2008《室内装饰装修材料 胶粘剂中有害物质限量》要求，甲醛释放量检测合格，总挥发性有机物检测合格；                 
4、五金配件：采用优质五金配件，铰链符合QB/T 2189-2013《家具五金杯状暗饺链》标准要求，垂直静载荷符合要求，水平静载荷符合要求，耐腐蚀符合要求，表面经镀铬处理，承重力≥45kg；开合次数≥100000次，非焊接方式将门铰和柜体及柜门固定，防腐蚀，开合时无噪音。
</t>
  </si>
  <si>
    <t>1.15</t>
  </si>
  <si>
    <t>洽谈椅</t>
  </si>
  <si>
    <t>1、椅背：采用白色工程尼龙加玻纤背；
2、椅座：座面采用优质布料，符合GB 18401-2010《国家纺织产品基本安全技术规范》标准，甲醛含量（mg/kg）检测结果判定合格，经防虫、防腐、分层、鞣制等数十道专业工序处理，耐磨性强、透气性好；
3、海绵：采用优质海绵，符合GB/T 10802-2006《通用软质聚醚型聚氨酯泡沫塑料》，75%压缩永久变形、回弹率、拉伸强度、伸长率、撕裂强度等检测符合标准要求,无刺激气味，无黄芯，无裂缝，符合人体工程学原理；
4、实心钢制脚架。</t>
  </si>
  <si>
    <t>1.16</t>
  </si>
  <si>
    <t>资料室</t>
  </si>
  <si>
    <t>整理桌</t>
  </si>
  <si>
    <t>2000*900*750</t>
  </si>
  <si>
    <t>1、基材：采用E1级绿色环保三聚氰胺板，符合GB/T　15102-2017《浸渍胶膜纸饰面纤维板和刨花板》标准要求，甲醛释放量检测合格，耐磨、 防火、易清洁；
2、封边：采用2MM厚PVC全自动机械热压封边。符合QB/T 4463-2013《家具用封边条术要求》标准,甲醛释放量检测合格mg/L；                                                                
3、乳白胶：采用环保乳白胶，  符合GB　18583-2008《室内装饰装修材料 胶粘剂中有害物质限量》要求，甲醛释放量检测合格，总挥发性有机物检测合格；
4、钢架：50*50钢制脚架，静电喷涂。</t>
  </si>
  <si>
    <t>1.17</t>
  </si>
  <si>
    <t>850*390*1800</t>
  </si>
  <si>
    <t>1、柜体采用优质一级冷轧钢板，裸板厚度≥0.8mm，符合QB/T3826-1999《轻工产品金属镀层和化学处理层的耐腐蚀试验方法 中性盐雾试验（NSS）法》、 QB/T 3832-1999《轻工产品金属镀层腐蚀试验结果的评价》标准，中性盐雾试验（NSS试验）720h，涂层的耐腐蚀等级: 10 级，涂层对基体的保护等级10级；
2、表面经过环氧树脂粉末喷涂处理，有效防腐，防静电，粉末涂料可溶性汞（Hg）小于2mg/Kg；涂装工艺符合国家标准，漆面平整、光洁，耐酸碱、耐腐蚀，隔板带加强筋，可任意调节隔板高度，一体成型全钢拉手设计。</t>
  </si>
  <si>
    <t>1.18</t>
  </si>
  <si>
    <t>资料架</t>
  </si>
  <si>
    <t>2000*600*2000</t>
  </si>
  <si>
    <t>1、柜体采用优质一级冷轧钢板，厚度≥1.5mm，符合QB/T3826-1999《轻工产品金属镀层和化学处理层的耐腐蚀试验方法 中性盐雾试验（NSS）法》、 QB/T 3832-1999《轻工产品金属镀层腐蚀试验结果的评价》标准，中性盐雾试验（NSS试验）720h，涂层的耐腐蚀等级: 10 级，涂层对基体的保护等级10级；
2、表面经过环氧树脂粉末喷涂处理，有效防腐，防静电，粉末涂料可溶性汞（Hg）小于2mg/Kg；涂装工艺符合国家标准，漆面平整、光洁，耐酸碱、耐腐蚀，隔板带加强筋，可任意调节隔板高度。</t>
  </si>
  <si>
    <t>组</t>
  </si>
  <si>
    <t>合计</t>
  </si>
  <si>
    <t>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</si>
</sst>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</numFmts>
  <fonts count="3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4"/>
      <name val="宋体"/>
      <charset val="134"/>
    </font>
    <font>
      <b/>
      <sz val="9"/>
      <color theme="1"/>
      <name val="宋体"/>
      <charset val="134"/>
    </font>
    <font>
      <b/>
      <sz val="9"/>
      <name val="宋体"/>
      <charset val="134"/>
    </font>
    <font>
      <sz val="9"/>
      <color theme="1"/>
      <name val="Times New Roman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b/>
      <sz val="9"/>
      <color theme="1"/>
      <name val="宋体"/>
      <charset val="134"/>
      <scheme val="minor"/>
    </font>
    <font>
      <b/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6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5" fillId="0" borderId="0"/>
  </cellStyleXfs>
  <cellXfs count="4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49" fontId="3" fillId="0" borderId="0" xfId="0" applyNumberFormat="1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176" fontId="3" fillId="0" borderId="0" xfId="0" applyNumberFormat="1" applyFont="1" applyAlignment="1">
      <alignment horizontal="right" vertical="center"/>
    </xf>
    <xf numFmtId="0" fontId="5" fillId="0" borderId="0" xfId="0" applyFont="1">
      <alignment vertical="center"/>
    </xf>
    <xf numFmtId="49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177" fontId="8" fillId="2" borderId="1" xfId="0" applyNumberFormat="1" applyFont="1" applyFill="1" applyBorder="1" applyAlignment="1">
      <alignment horizontal="righ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justify" vertical="center" wrapText="1"/>
    </xf>
    <xf numFmtId="49" fontId="14" fillId="2" borderId="1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177" fontId="14" fillId="2" borderId="1" xfId="0" applyNumberFormat="1" applyFont="1" applyFill="1" applyBorder="1" applyAlignment="1">
      <alignment horizontal="right" vertical="center" wrapText="1"/>
    </xf>
    <xf numFmtId="176" fontId="6" fillId="0" borderId="0" xfId="0" applyNumberFormat="1" applyFont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righ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176" fontId="14" fillId="2" borderId="1" xfId="0" applyNumberFormat="1" applyFont="1" applyFill="1" applyBorder="1" applyAlignment="1">
      <alignment horizontal="right" vertical="center" wrapText="1"/>
    </xf>
    <xf numFmtId="0" fontId="14" fillId="0" borderId="0" xfId="0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汇总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8.jpeg"/><Relationship Id="rId8" Type="http://schemas.openxmlformats.org/officeDocument/2006/relationships/image" Target="media/image7.jpeg"/><Relationship Id="rId7" Type="http://schemas.openxmlformats.org/officeDocument/2006/relationships/image" Target="media/image6.jpeg"/><Relationship Id="rId6" Type="http://schemas.openxmlformats.org/officeDocument/2006/relationships/image" Target="media/image5.png"/><Relationship Id="rId5" Type="http://schemas.openxmlformats.org/officeDocument/2006/relationships/image" Target="media/image4.png"/><Relationship Id="rId4" Type="http://schemas.openxmlformats.org/officeDocument/2006/relationships/image" Target="media/image3.jpeg"/><Relationship Id="rId3" Type="http://schemas.openxmlformats.org/officeDocument/2006/relationships/image" Target="media/image2.jpeg"/><Relationship Id="rId2" Type="http://schemas.openxmlformats.org/officeDocument/2006/relationships/image" Target="NULL" TargetMode="External"/><Relationship Id="rId17" Type="http://schemas.openxmlformats.org/officeDocument/2006/relationships/image" Target="media/image16.jpeg"/><Relationship Id="rId16" Type="http://schemas.openxmlformats.org/officeDocument/2006/relationships/image" Target="media/image15.jpeg"/><Relationship Id="rId15" Type="http://schemas.openxmlformats.org/officeDocument/2006/relationships/image" Target="media/image14.jpeg"/><Relationship Id="rId14" Type="http://schemas.openxmlformats.org/officeDocument/2006/relationships/image" Target="media/image13.jpeg"/><Relationship Id="rId13" Type="http://schemas.openxmlformats.org/officeDocument/2006/relationships/image" Target="media/image12.jpeg"/><Relationship Id="rId12" Type="http://schemas.openxmlformats.org/officeDocument/2006/relationships/image" Target="media/image11.jpeg"/><Relationship Id="rId11" Type="http://schemas.openxmlformats.org/officeDocument/2006/relationships/image" Target="media/image10.png"/><Relationship Id="rId10" Type="http://schemas.openxmlformats.org/officeDocument/2006/relationships/image" Target="media/image9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CF23"/>
  <sheetViews>
    <sheetView tabSelected="1" view="pageBreakPreview" zoomScale="90" zoomScaleNormal="70" workbookViewId="0">
      <pane xSplit="9" ySplit="3" topLeftCell="J17" activePane="bottomRight" state="frozen"/>
      <selection/>
      <selection pane="topRight"/>
      <selection pane="bottomLeft"/>
      <selection pane="bottomRight" activeCell="G6" sqref="G6"/>
    </sheetView>
  </sheetViews>
  <sheetFormatPr defaultColWidth="9" defaultRowHeight="12"/>
  <cols>
    <col min="1" max="1" width="4.85" style="3" customWidth="1"/>
    <col min="2" max="2" width="10.775" style="4" customWidth="1"/>
    <col min="3" max="3" width="9" style="4"/>
    <col min="4" max="4" width="6.65" style="4" customWidth="1"/>
    <col min="5" max="5" width="16.6" style="4" customWidth="1"/>
    <col min="6" max="6" width="12.0916666666667" style="5" customWidth="1"/>
    <col min="7" max="7" width="54.5666666666667" style="6" customWidth="1" outlineLevel="1"/>
    <col min="8" max="8" width="4.93333333333333" style="4" customWidth="1"/>
    <col min="9" max="9" width="4.18333333333333" style="4" customWidth="1"/>
    <col min="10" max="10" width="8.675" style="7" customWidth="1"/>
    <col min="11" max="11" width="10" style="7" customWidth="1"/>
    <col min="12" max="20" width="9" style="8"/>
    <col min="21" max="16384" width="9" style="4"/>
  </cols>
  <sheetData>
    <row r="1" ht="29" customHeight="1" spans="1:11">
      <c r="A1" s="9" t="s">
        <v>0</v>
      </c>
      <c r="B1" s="10"/>
      <c r="C1" s="10"/>
      <c r="D1" s="10"/>
      <c r="E1" s="10"/>
      <c r="F1" s="11"/>
      <c r="G1" s="12"/>
      <c r="H1" s="10"/>
      <c r="I1" s="10"/>
      <c r="J1" s="37"/>
      <c r="K1" s="37"/>
    </row>
    <row r="2" s="1" customFormat="1" ht="26" customHeight="1" spans="1:20">
      <c r="A2" s="13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5" t="s">
        <v>6</v>
      </c>
      <c r="G2" s="14" t="s">
        <v>7</v>
      </c>
      <c r="H2" s="14" t="s">
        <v>8</v>
      </c>
      <c r="I2" s="14" t="s">
        <v>9</v>
      </c>
      <c r="J2" s="38" t="s">
        <v>10</v>
      </c>
      <c r="K2" s="38"/>
      <c r="L2" s="39"/>
      <c r="M2" s="39"/>
      <c r="N2" s="39"/>
      <c r="O2" s="39"/>
      <c r="P2" s="39"/>
      <c r="Q2" s="39"/>
      <c r="R2" s="39"/>
      <c r="S2" s="39"/>
      <c r="T2" s="39"/>
    </row>
    <row r="3" s="1" customFormat="1" ht="39" customHeight="1" spans="1:84">
      <c r="A3" s="13"/>
      <c r="B3" s="14"/>
      <c r="C3" s="14"/>
      <c r="D3" s="14"/>
      <c r="E3" s="14"/>
      <c r="F3" s="15"/>
      <c r="G3" s="14"/>
      <c r="H3" s="14"/>
      <c r="I3" s="14"/>
      <c r="J3" s="40" t="s">
        <v>11</v>
      </c>
      <c r="K3" s="40" t="s">
        <v>12</v>
      </c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F3" s="39"/>
      <c r="BG3" s="39"/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39"/>
      <c r="BS3" s="39"/>
      <c r="BT3" s="39"/>
      <c r="BU3" s="39"/>
      <c r="BV3" s="39"/>
      <c r="BW3" s="39"/>
      <c r="BX3" s="39"/>
      <c r="BY3" s="39"/>
      <c r="BZ3" s="39"/>
      <c r="CA3" s="39"/>
      <c r="CB3" s="39"/>
      <c r="CC3" s="39"/>
      <c r="CD3" s="39"/>
      <c r="CE3" s="39"/>
      <c r="CF3" s="39"/>
    </row>
    <row r="4" s="2" customFormat="1" ht="28" customHeight="1" spans="1:11">
      <c r="A4" s="16" t="s">
        <v>13</v>
      </c>
      <c r="B4" s="17" t="s">
        <v>14</v>
      </c>
      <c r="C4" s="18" t="s">
        <v>15</v>
      </c>
      <c r="D4" s="19"/>
      <c r="E4" s="19"/>
      <c r="F4" s="20"/>
      <c r="G4" s="21"/>
      <c r="H4" s="22">
        <f>SUM(H5:H22)</f>
        <v>169</v>
      </c>
      <c r="I4" s="17"/>
      <c r="J4" s="41"/>
      <c r="K4" s="41">
        <v>186096</v>
      </c>
    </row>
    <row r="5" customFormat="1" ht="100" customHeight="1" outlineLevel="1" spans="1:11">
      <c r="A5" s="23" t="s">
        <v>16</v>
      </c>
      <c r="B5" s="24" t="s">
        <v>14</v>
      </c>
      <c r="C5" s="25" t="s">
        <v>17</v>
      </c>
      <c r="D5" s="26" t="s">
        <v>18</v>
      </c>
      <c r="E5" s="27" t="str">
        <f>_xlfn.DISPIMG("ID_BD5C944CCE06481D80BD41A9D9A52CB9",1)</f>
        <v>=DISPIMG("ID_BD5C944CCE06481D80BD41A9D9A52CB9",1)</v>
      </c>
      <c r="F5" s="28" t="s">
        <v>19</v>
      </c>
      <c r="G5" s="25" t="s">
        <v>20</v>
      </c>
      <c r="H5" s="26">
        <v>2</v>
      </c>
      <c r="I5" s="26" t="s">
        <v>21</v>
      </c>
      <c r="J5" s="42">
        <v>2700</v>
      </c>
      <c r="K5" s="42">
        <v>5400</v>
      </c>
    </row>
    <row r="6" customFormat="1" ht="181" customHeight="1" outlineLevel="1" spans="1:11">
      <c r="A6" s="23" t="s">
        <v>22</v>
      </c>
      <c r="B6" s="24" t="s">
        <v>14</v>
      </c>
      <c r="C6" s="25" t="s">
        <v>17</v>
      </c>
      <c r="D6" s="26" t="s">
        <v>23</v>
      </c>
      <c r="E6" s="27" t="str">
        <f>_xlfn.DISPIMG("ID_7BD26B714A8440EFBE3658082F9C451C",1)</f>
        <v>=DISPIMG("ID_7BD26B714A8440EFBE3658082F9C451C",1)</v>
      </c>
      <c r="F6" s="28" t="s">
        <v>24</v>
      </c>
      <c r="G6" s="29" t="s">
        <v>25</v>
      </c>
      <c r="H6" s="26">
        <v>2</v>
      </c>
      <c r="I6" s="26" t="s">
        <v>26</v>
      </c>
      <c r="J6" s="42">
        <v>1500</v>
      </c>
      <c r="K6" s="42">
        <v>3000</v>
      </c>
    </row>
    <row r="7" customFormat="1" ht="127" customHeight="1" outlineLevel="1" spans="1:84">
      <c r="A7" s="23" t="s">
        <v>27</v>
      </c>
      <c r="B7" s="24" t="s">
        <v>14</v>
      </c>
      <c r="C7" s="25" t="s">
        <v>17</v>
      </c>
      <c r="D7" s="26" t="s">
        <v>28</v>
      </c>
      <c r="E7" s="30" t="str">
        <f>_xlfn.DISPIMG("ID_86B3496AED2E47DBB5CA5BD5F988BAE1",1)</f>
        <v>=DISPIMG("ID_86B3496AED2E47DBB5CA5BD5F988BAE1",1)</v>
      </c>
      <c r="F7" s="28" t="s">
        <v>24</v>
      </c>
      <c r="G7" s="29" t="s">
        <v>29</v>
      </c>
      <c r="H7" s="26">
        <v>4</v>
      </c>
      <c r="I7" s="26" t="s">
        <v>26</v>
      </c>
      <c r="J7" s="42">
        <v>199</v>
      </c>
      <c r="K7" s="42">
        <v>796</v>
      </c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</row>
    <row r="8" customFormat="1" ht="184" customHeight="1" outlineLevel="1" spans="1:11">
      <c r="A8" s="23" t="s">
        <v>30</v>
      </c>
      <c r="B8" s="24" t="s">
        <v>14</v>
      </c>
      <c r="C8" s="25" t="s">
        <v>17</v>
      </c>
      <c r="D8" s="26" t="s">
        <v>31</v>
      </c>
      <c r="E8" s="27" t="str">
        <f>_xlfn.DISPIMG("ID_91A1D60CD0624F56A07588BD0F9EB6E3",1)</f>
        <v>=DISPIMG("ID_91A1D60CD0624F56A07588BD0F9EB6E3",1)</v>
      </c>
      <c r="F8" s="28" t="s">
        <v>32</v>
      </c>
      <c r="G8" s="29" t="s">
        <v>33</v>
      </c>
      <c r="H8" s="26">
        <v>4</v>
      </c>
      <c r="I8" s="26" t="s">
        <v>34</v>
      </c>
      <c r="J8" s="42">
        <v>1150</v>
      </c>
      <c r="K8" s="42">
        <v>4600</v>
      </c>
    </row>
    <row r="9" customFormat="1" ht="114" customHeight="1" outlineLevel="1" spans="1:11">
      <c r="A9" s="23" t="s">
        <v>35</v>
      </c>
      <c r="B9" s="24" t="s">
        <v>14</v>
      </c>
      <c r="C9" s="25" t="s">
        <v>17</v>
      </c>
      <c r="D9" s="26" t="s">
        <v>36</v>
      </c>
      <c r="E9" s="27" t="str">
        <f>_xlfn.DISPIMG("ID_A128748953D4424796884494D0006A1C",1)</f>
        <v>=DISPIMG("ID_A128748953D4424796884494D0006A1C",1)</v>
      </c>
      <c r="F9" s="28" t="s">
        <v>37</v>
      </c>
      <c r="G9" s="29" t="s">
        <v>38</v>
      </c>
      <c r="H9" s="26">
        <v>2</v>
      </c>
      <c r="I9" s="26" t="s">
        <v>34</v>
      </c>
      <c r="J9" s="42">
        <v>3500</v>
      </c>
      <c r="K9" s="42">
        <v>7000</v>
      </c>
    </row>
    <row r="10" customFormat="1" ht="108" customHeight="1" outlineLevel="1" spans="1:20">
      <c r="A10" s="23" t="s">
        <v>39</v>
      </c>
      <c r="B10" s="24" t="s">
        <v>14</v>
      </c>
      <c r="C10" s="25" t="s">
        <v>17</v>
      </c>
      <c r="D10" s="26" t="s">
        <v>40</v>
      </c>
      <c r="E10" s="27" t="str">
        <f>_xlfn.DISPIMG("ID_FE290FD8C82149809962A96F07DC1B3B",1)</f>
        <v>=DISPIMG("ID_FE290FD8C82149809962A96F07DC1B3B",1)</v>
      </c>
      <c r="F10" s="28" t="s">
        <v>41</v>
      </c>
      <c r="G10" s="29" t="s">
        <v>42</v>
      </c>
      <c r="H10" s="26">
        <v>2</v>
      </c>
      <c r="I10" s="26" t="s">
        <v>34</v>
      </c>
      <c r="J10" s="42">
        <v>620</v>
      </c>
      <c r="K10" s="42">
        <v>1240</v>
      </c>
      <c r="L10" s="8"/>
      <c r="M10" s="8"/>
      <c r="N10" s="8"/>
      <c r="O10" s="8"/>
      <c r="P10" s="8"/>
      <c r="Q10" s="8"/>
      <c r="R10" s="8"/>
      <c r="S10" s="8"/>
      <c r="T10" s="8"/>
    </row>
    <row r="11" customFormat="1" ht="101" customHeight="1" outlineLevel="1" spans="1:11">
      <c r="A11" s="23" t="s">
        <v>43</v>
      </c>
      <c r="B11" s="24" t="s">
        <v>14</v>
      </c>
      <c r="C11" s="26" t="s">
        <v>44</v>
      </c>
      <c r="D11" s="31" t="s">
        <v>45</v>
      </c>
      <c r="E11" s="27" t="str">
        <f>_xlfn.DISPIMG("ID_C43A3937ABDF45048DC6AFD62F32E911",1)</f>
        <v>=DISPIMG("ID_C43A3937ABDF45048DC6AFD62F32E911",1)</v>
      </c>
      <c r="F11" s="28" t="s">
        <v>46</v>
      </c>
      <c r="G11" s="29" t="s">
        <v>47</v>
      </c>
      <c r="H11" s="26">
        <v>1</v>
      </c>
      <c r="I11" s="26" t="s">
        <v>21</v>
      </c>
      <c r="J11" s="42">
        <v>13620</v>
      </c>
      <c r="K11" s="42">
        <v>13620</v>
      </c>
    </row>
    <row r="12" customFormat="1" ht="101" customHeight="1" outlineLevel="1" spans="1:11">
      <c r="A12" s="23" t="s">
        <v>48</v>
      </c>
      <c r="B12" s="24" t="s">
        <v>14</v>
      </c>
      <c r="C12" s="26" t="s">
        <v>44</v>
      </c>
      <c r="D12" s="31" t="s">
        <v>49</v>
      </c>
      <c r="E12" s="27" t="str">
        <f>_xlfn.DISPIMG("ID_884B788F00394DFDBF7966389EEB3670",1)</f>
        <v>=DISPIMG("ID_884B788F00394DFDBF7966389EEB3670",1)</v>
      </c>
      <c r="F12" s="32" t="s">
        <v>24</v>
      </c>
      <c r="G12" s="29" t="s">
        <v>50</v>
      </c>
      <c r="H12" s="26">
        <v>14</v>
      </c>
      <c r="I12" s="26" t="s">
        <v>26</v>
      </c>
      <c r="J12" s="42">
        <v>900</v>
      </c>
      <c r="K12" s="42">
        <v>12600</v>
      </c>
    </row>
    <row r="13" customFormat="1" ht="189" customHeight="1" outlineLevel="1" spans="1:11">
      <c r="A13" s="23" t="s">
        <v>51</v>
      </c>
      <c r="B13" s="24" t="s">
        <v>14</v>
      </c>
      <c r="C13" s="26" t="s">
        <v>44</v>
      </c>
      <c r="D13" s="26" t="s">
        <v>52</v>
      </c>
      <c r="E13" s="27" t="str">
        <f>_xlfn.DISPIMG("ID_B36C2232E5D54591B13ED9D4552FE396",1)</f>
        <v>=DISPIMG("ID_B36C2232E5D54591B13ED9D4552FE396",1)</v>
      </c>
      <c r="F13" s="28" t="s">
        <v>32</v>
      </c>
      <c r="G13" s="29" t="s">
        <v>33</v>
      </c>
      <c r="H13" s="26">
        <v>5</v>
      </c>
      <c r="I13" s="26" t="s">
        <v>34</v>
      </c>
      <c r="J13" s="42">
        <v>1450</v>
      </c>
      <c r="K13" s="42">
        <v>7250</v>
      </c>
    </row>
    <row r="14" customFormat="1" ht="234" customHeight="1" outlineLevel="1" spans="1:11">
      <c r="A14" s="23" t="s">
        <v>53</v>
      </c>
      <c r="B14" s="24" t="s">
        <v>14</v>
      </c>
      <c r="C14" s="29" t="s">
        <v>54</v>
      </c>
      <c r="D14" s="26" t="s">
        <v>55</v>
      </c>
      <c r="E14" s="27" t="str">
        <f>_xlfn.DISPIMG("ID_80D778AB1EC140358032A19F91AD7982",1)</f>
        <v>=DISPIMG("ID_80D778AB1EC140358032A19F91AD7982",1)</v>
      </c>
      <c r="F14" s="28" t="s">
        <v>56</v>
      </c>
      <c r="G14" s="25" t="s">
        <v>57</v>
      </c>
      <c r="H14" s="26">
        <v>32</v>
      </c>
      <c r="I14" s="26" t="s">
        <v>58</v>
      </c>
      <c r="J14" s="42">
        <v>1450</v>
      </c>
      <c r="K14" s="42">
        <v>46400</v>
      </c>
    </row>
    <row r="15" customFormat="1" ht="159" customHeight="1" outlineLevel="1" spans="1:11">
      <c r="A15" s="23" t="s">
        <v>59</v>
      </c>
      <c r="B15" s="24" t="s">
        <v>14</v>
      </c>
      <c r="C15" s="29" t="s">
        <v>54</v>
      </c>
      <c r="D15" s="26" t="s">
        <v>60</v>
      </c>
      <c r="E15" s="27" t="str">
        <f>_xlfn.DISPIMG("ID_4CD56FA96D7140C586492EE9680FC05E",1)</f>
        <v>=DISPIMG("ID_4CD56FA96D7140C586492EE9680FC05E",1)</v>
      </c>
      <c r="F15" s="28" t="s">
        <v>24</v>
      </c>
      <c r="G15" s="25" t="s">
        <v>61</v>
      </c>
      <c r="H15" s="26">
        <v>33</v>
      </c>
      <c r="I15" s="26" t="s">
        <v>26</v>
      </c>
      <c r="J15" s="42">
        <v>330</v>
      </c>
      <c r="K15" s="42">
        <v>10890</v>
      </c>
    </row>
    <row r="16" customFormat="1" ht="171" customHeight="1" outlineLevel="1" spans="1:11">
      <c r="A16" s="23" t="s">
        <v>62</v>
      </c>
      <c r="B16" s="24" t="s">
        <v>14</v>
      </c>
      <c r="C16" s="29" t="s">
        <v>54</v>
      </c>
      <c r="D16" s="26" t="s">
        <v>63</v>
      </c>
      <c r="E16" s="27" t="str">
        <f>_xlfn.DISPIMG("ID_D13B7F9794174016A3187D51782A3535",1)</f>
        <v>=DISPIMG("ID_D13B7F9794174016A3187D51782A3535",1)</v>
      </c>
      <c r="F16" s="32" t="s">
        <v>64</v>
      </c>
      <c r="G16" s="25" t="s">
        <v>33</v>
      </c>
      <c r="H16" s="26">
        <v>13</v>
      </c>
      <c r="I16" s="26" t="s">
        <v>34</v>
      </c>
      <c r="J16" s="42">
        <v>1080</v>
      </c>
      <c r="K16" s="42">
        <v>14040</v>
      </c>
    </row>
    <row r="17" customFormat="1" ht="241.75" outlineLevel="1" spans="1:11">
      <c r="A17" s="23" t="s">
        <v>65</v>
      </c>
      <c r="B17" s="24" t="s">
        <v>14</v>
      </c>
      <c r="C17" s="29" t="s">
        <v>54</v>
      </c>
      <c r="D17" s="26" t="s">
        <v>52</v>
      </c>
      <c r="E17" s="27" t="str">
        <f>_xlfn.DISPIMG("ID_7DEBA7D472984B1DB55FB09C68161D45",1)</f>
        <v>=DISPIMG("ID_7DEBA7D472984B1DB55FB09C68161D45",1)</v>
      </c>
      <c r="F17" s="28" t="s">
        <v>32</v>
      </c>
      <c r="G17" s="25" t="s">
        <v>33</v>
      </c>
      <c r="H17" s="26">
        <v>17</v>
      </c>
      <c r="I17" s="26" t="s">
        <v>34</v>
      </c>
      <c r="J17" s="42">
        <v>1450</v>
      </c>
      <c r="K17" s="42">
        <v>24650</v>
      </c>
    </row>
    <row r="18" customFormat="1" ht="143" customHeight="1" outlineLevel="1" spans="1:11">
      <c r="A18" s="23" t="s">
        <v>66</v>
      </c>
      <c r="B18" s="24" t="s">
        <v>14</v>
      </c>
      <c r="C18" s="25" t="s">
        <v>67</v>
      </c>
      <c r="D18" s="26" t="s">
        <v>68</v>
      </c>
      <c r="E18" s="27" t="str">
        <f>_xlfn.DISPIMG("ID_ADEEA0CF51844E1796C6BD17F0A0DF3D",1)</f>
        <v>=DISPIMG("ID_ADEEA0CF51844E1796C6BD17F0A0DF3D",1)</v>
      </c>
      <c r="F18" s="28" t="s">
        <v>69</v>
      </c>
      <c r="G18" s="25" t="s">
        <v>70</v>
      </c>
      <c r="H18" s="26">
        <v>1</v>
      </c>
      <c r="I18" s="26" t="s">
        <v>21</v>
      </c>
      <c r="J18" s="42">
        <v>640</v>
      </c>
      <c r="K18" s="42">
        <v>640</v>
      </c>
    </row>
    <row r="19" customFormat="1" ht="115" customHeight="1" outlineLevel="1" spans="1:11">
      <c r="A19" s="23" t="s">
        <v>71</v>
      </c>
      <c r="B19" s="24" t="s">
        <v>14</v>
      </c>
      <c r="C19" s="25" t="s">
        <v>67</v>
      </c>
      <c r="D19" s="26" t="s">
        <v>72</v>
      </c>
      <c r="E19" s="27" t="str">
        <f>_xlfn.DISPIMG("ID_2F3A92AEA94F43F4A0ED3B68C8A48A23",1)</f>
        <v>=DISPIMG("ID_2F3A92AEA94F43F4A0ED3B68C8A48A23",1)</v>
      </c>
      <c r="F19" s="28" t="s">
        <v>24</v>
      </c>
      <c r="G19" s="25" t="s">
        <v>73</v>
      </c>
      <c r="H19" s="26">
        <v>4</v>
      </c>
      <c r="I19" s="26" t="s">
        <v>26</v>
      </c>
      <c r="J19" s="42">
        <v>290</v>
      </c>
      <c r="K19" s="42">
        <v>1160</v>
      </c>
    </row>
    <row r="20" customFormat="1" ht="124" customHeight="1" outlineLevel="1" spans="1:11">
      <c r="A20" s="23" t="s">
        <v>74</v>
      </c>
      <c r="B20" s="24" t="s">
        <v>14</v>
      </c>
      <c r="C20" s="25" t="s">
        <v>75</v>
      </c>
      <c r="D20" s="26" t="s">
        <v>76</v>
      </c>
      <c r="E20" s="27" t="str">
        <f>_xlfn.DISPIMG("ID_FB0D7BE8D1EF4884BDEF24B26C282B25",1)</f>
        <v>=DISPIMG("ID_FB0D7BE8D1EF4884BDEF24B26C282B25",1)</v>
      </c>
      <c r="F20" s="28" t="s">
        <v>77</v>
      </c>
      <c r="G20" s="25" t="s">
        <v>78</v>
      </c>
      <c r="H20" s="26">
        <v>1</v>
      </c>
      <c r="I20" s="26" t="s">
        <v>21</v>
      </c>
      <c r="J20" s="42">
        <v>960</v>
      </c>
      <c r="K20" s="42">
        <v>960</v>
      </c>
    </row>
    <row r="21" customFormat="1" ht="114" customHeight="1" outlineLevel="1" spans="1:11">
      <c r="A21" s="23" t="s">
        <v>79</v>
      </c>
      <c r="B21" s="24" t="s">
        <v>14</v>
      </c>
      <c r="C21" s="25" t="s">
        <v>75</v>
      </c>
      <c r="D21" s="26" t="s">
        <v>52</v>
      </c>
      <c r="E21" s="26" t="str">
        <f>_xlfn.DISPIMG("ID_E0F03446C36F4A9FA7BEBB907A025A3A",1)</f>
        <v>=DISPIMG("ID_E0F03446C36F4A9FA7BEBB907A025A3A",1)</v>
      </c>
      <c r="F21" s="32" t="s">
        <v>80</v>
      </c>
      <c r="G21" s="25" t="s">
        <v>81</v>
      </c>
      <c r="H21" s="26">
        <v>29</v>
      </c>
      <c r="I21" s="26" t="s">
        <v>34</v>
      </c>
      <c r="J21" s="42">
        <v>1000</v>
      </c>
      <c r="K21" s="42">
        <v>29000</v>
      </c>
    </row>
    <row r="22" customFormat="1" ht="101" customHeight="1" outlineLevel="1" spans="1:11">
      <c r="A22" s="23" t="s">
        <v>82</v>
      </c>
      <c r="B22" s="24" t="s">
        <v>14</v>
      </c>
      <c r="C22" s="25" t="s">
        <v>75</v>
      </c>
      <c r="D22" s="26" t="s">
        <v>83</v>
      </c>
      <c r="E22" s="27" t="str">
        <f>_xlfn.DISPIMG("ID_0ADC46F2089044B39466760D3E3B466C",1)</f>
        <v>=DISPIMG("ID_0ADC46F2089044B39466760D3E3B466C",1)</v>
      </c>
      <c r="F22" s="32" t="s">
        <v>84</v>
      </c>
      <c r="G22" s="25" t="s">
        <v>85</v>
      </c>
      <c r="H22" s="26">
        <v>3</v>
      </c>
      <c r="I22" s="26" t="s">
        <v>86</v>
      </c>
      <c r="J22" s="42">
        <v>950</v>
      </c>
      <c r="K22" s="42">
        <v>2850</v>
      </c>
    </row>
    <row r="23" s="2" customFormat="1" ht="24" customHeight="1" spans="1:84">
      <c r="A23" s="33" t="s">
        <v>87</v>
      </c>
      <c r="B23" s="34"/>
      <c r="C23" s="34"/>
      <c r="D23" s="34"/>
      <c r="E23" s="34"/>
      <c r="F23" s="35"/>
      <c r="G23" s="34"/>
      <c r="H23" s="36">
        <f>+H4</f>
        <v>169</v>
      </c>
      <c r="I23" s="34" t="s">
        <v>88</v>
      </c>
      <c r="J23" s="43"/>
      <c r="K23" s="43">
        <v>186096</v>
      </c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4"/>
      <c r="AL23" s="44"/>
      <c r="AM23" s="44"/>
      <c r="AN23" s="44"/>
      <c r="AO23" s="44"/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  <c r="BF23" s="44"/>
      <c r="BG23" s="44"/>
      <c r="BH23" s="44"/>
      <c r="BI23" s="44"/>
      <c r="BJ23" s="44"/>
      <c r="BK23" s="44"/>
      <c r="BL23" s="44"/>
      <c r="BM23" s="44"/>
      <c r="BN23" s="44"/>
      <c r="BO23" s="44"/>
      <c r="BP23" s="44"/>
      <c r="BQ23" s="44"/>
      <c r="BR23" s="44"/>
      <c r="BS23" s="44"/>
      <c r="BT23" s="44"/>
      <c r="BU23" s="44"/>
      <c r="BV23" s="44"/>
      <c r="BW23" s="44"/>
      <c r="BX23" s="44"/>
      <c r="BY23" s="44"/>
      <c r="BZ23" s="44"/>
      <c r="CA23" s="44"/>
      <c r="CB23" s="44"/>
      <c r="CC23" s="44"/>
      <c r="CD23" s="44"/>
      <c r="CE23" s="44"/>
      <c r="CF23" s="44"/>
    </row>
  </sheetData>
  <autoFilter ref="A3:CF23">
    <extLst/>
  </autoFilter>
  <mergeCells count="13">
    <mergeCell ref="A1:K1"/>
    <mergeCell ref="J2:K2"/>
    <mergeCell ref="C4:G4"/>
    <mergeCell ref="A23:G23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rintOptions horizontalCentered="1" verticalCentered="1"/>
  <pageMargins left="0.251388888888889" right="0.251388888888889" top="0.236111111111111" bottom="0.0784722222222222" header="0.298611111111111" footer="0.0784722222222222"/>
  <pageSetup paperSize="9" scale="66" orientation="landscape" horizontalDpi="600"/>
  <headerFooter/>
  <rowBreaks count="1" manualBreakCount="1">
    <brk id="17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一号楼七楼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豆豆</cp:lastModifiedBy>
  <dcterms:created xsi:type="dcterms:W3CDTF">2024-06-27T22:31:00Z</dcterms:created>
  <dcterms:modified xsi:type="dcterms:W3CDTF">2024-07-11T08:53:11Z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D02C9E198DF5469395702E464F98AE6A_12</vt:lpwstr>
  </property>
</Properties>
</file>